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kii\Documents\"/>
    </mc:Choice>
  </mc:AlternateContent>
  <bookViews>
    <workbookView xWindow="0" yWindow="0" windowWidth="38400" windowHeight="176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E58" i="1"/>
  <c r="C48" i="1" l="1"/>
  <c r="B48" i="1"/>
  <c r="B45" i="1"/>
  <c r="B44" i="1"/>
  <c r="C44" i="1"/>
  <c r="C45" i="1"/>
  <c r="C47" i="1"/>
  <c r="C46" i="1"/>
  <c r="B47" i="1"/>
  <c r="B46" i="1"/>
  <c r="F18" i="1"/>
  <c r="E18" i="1"/>
  <c r="F38" i="1"/>
  <c r="G38" i="1" s="1"/>
  <c r="E38" i="1"/>
  <c r="F37" i="1"/>
  <c r="E37" i="1"/>
  <c r="G37" i="1" s="1"/>
  <c r="E36" i="1"/>
  <c r="G36" i="1" s="1"/>
  <c r="F36" i="1"/>
  <c r="F35" i="1"/>
  <c r="E35" i="1"/>
  <c r="G35" i="1" s="1"/>
  <c r="G18" i="1" l="1"/>
  <c r="F21" i="1"/>
  <c r="E21" i="1"/>
  <c r="F20" i="1"/>
  <c r="E20" i="1"/>
  <c r="C43" i="1"/>
  <c r="B43" i="1"/>
  <c r="B42" i="1"/>
  <c r="C42" i="1"/>
  <c r="G20" i="1" l="1"/>
  <c r="G21" i="1"/>
  <c r="F34" i="1"/>
  <c r="E34" i="1"/>
  <c r="G34" i="1" s="1"/>
  <c r="F33" i="1"/>
  <c r="E33" i="1"/>
  <c r="F31" i="1"/>
  <c r="E31" i="1"/>
  <c r="F30" i="1"/>
  <c r="F29" i="1"/>
  <c r="F28" i="1"/>
  <c r="F26" i="1"/>
  <c r="F25" i="1"/>
  <c r="F24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E30" i="1"/>
  <c r="E29" i="1"/>
  <c r="E28" i="1"/>
  <c r="E26" i="1"/>
  <c r="E25" i="1"/>
  <c r="E24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G2" i="1" s="1"/>
  <c r="G7" i="1" l="1"/>
  <c r="G15" i="1"/>
  <c r="G3" i="1"/>
  <c r="G11" i="1"/>
  <c r="G33" i="1"/>
  <c r="G28" i="1"/>
  <c r="G31" i="1"/>
  <c r="G9" i="1"/>
  <c r="G24" i="1"/>
  <c r="G6" i="1"/>
  <c r="G14" i="1"/>
  <c r="G25" i="1"/>
  <c r="G30" i="1"/>
  <c r="G5" i="1"/>
  <c r="G29" i="1"/>
  <c r="G10" i="1"/>
  <c r="G13" i="1"/>
  <c r="G26" i="1"/>
  <c r="G4" i="1"/>
  <c r="G8" i="1"/>
  <c r="G12" i="1"/>
  <c r="G16" i="1"/>
</calcChain>
</file>

<file path=xl/sharedStrings.xml><?xml version="1.0" encoding="utf-8"?>
<sst xmlns="http://schemas.openxmlformats.org/spreadsheetml/2006/main" count="107" uniqueCount="94">
  <si>
    <t>메이커</t>
    <phoneticPr fontId="1" type="noConversion"/>
  </si>
  <si>
    <t>링크</t>
    <phoneticPr fontId="1" type="noConversion"/>
  </si>
  <si>
    <t>링크</t>
    <phoneticPr fontId="1" type="noConversion"/>
  </si>
  <si>
    <t>전구밝기비교</t>
    <phoneticPr fontId="1" type="noConversion"/>
  </si>
  <si>
    <t>3파장전구를 LED로 바끄어보니</t>
    <phoneticPr fontId="1" type="noConversion"/>
  </si>
  <si>
    <t>LED전구 가격비교</t>
    <phoneticPr fontId="1" type="noConversion"/>
  </si>
  <si>
    <t>번개표LED</t>
    <phoneticPr fontId="1" type="noConversion"/>
  </si>
  <si>
    <t>필립스LED</t>
    <phoneticPr fontId="1" type="noConversion"/>
  </si>
  <si>
    <t>LED광원으로 조명을 하면, 거기 비치는 옷이나 제품의 색감도 정확히 보이지도 않구요</t>
    <phoneticPr fontId="1" type="noConversion"/>
  </si>
  <si>
    <t>저도 이유는 모르겠지만 느낌상 멀리 못가는 거 같더라구요.</t>
  </si>
  <si>
    <t>LED가로등만 봐도 전등은 눈부신데 바닥은 뭔가 좀 침침한 느낌이에요. 일반 가로등에 비하면요.</t>
    <phoneticPr fontId="1" type="noConversion"/>
  </si>
  <si>
    <t>클리앙의 중요글</t>
    <phoneticPr fontId="1" type="noConversion"/>
  </si>
  <si>
    <t>https://www.clien.net/service/board/use/7202620?</t>
    <phoneticPr fontId="1" type="noConversion"/>
  </si>
  <si>
    <t>LED 조명의 기초 지식</t>
    <phoneticPr fontId="1" type="noConversion"/>
  </si>
  <si>
    <t>http://m.blog.naver.com/jsrhim516/220900358624</t>
    <phoneticPr fontId="1" type="noConversion"/>
  </si>
  <si>
    <t>: 만능은 아니구나. 가격대 성능비를 생각해야겠다.</t>
    <phoneticPr fontId="1" type="noConversion"/>
  </si>
  <si>
    <t>http://shop.11st.co.kr/bk6323</t>
    <phoneticPr fontId="1" type="noConversion"/>
  </si>
  <si>
    <t>http://prod.danawa.com/info/?pcode=3415031&amp;keyword=led%20전구</t>
    <phoneticPr fontId="1" type="noConversion"/>
  </si>
  <si>
    <t>http://prod.danawa.com/info/?pcode=3706426&amp;keyword=led%20전구</t>
    <phoneticPr fontId="1" type="noConversion"/>
  </si>
  <si>
    <t>두영</t>
    <phoneticPr fontId="1" type="noConversion"/>
  </si>
  <si>
    <t>http://prod.danawa.com/info/?pcode=4334332&amp;keyword=led%20전구</t>
    <phoneticPr fontId="1" type="noConversion"/>
  </si>
  <si>
    <t>http://prod.danawa.com/info/?pcode=2135822&amp;keyword=led%20전구</t>
    <phoneticPr fontId="1" type="noConversion"/>
  </si>
  <si>
    <t>http://prod.danawa.com/info/?pcode=4524149&amp;keyword=led%20%EC%A0%84%EA%B5%AC</t>
    <phoneticPr fontId="1" type="noConversion"/>
  </si>
  <si>
    <t>오스람</t>
    <phoneticPr fontId="1" type="noConversion"/>
  </si>
  <si>
    <t>http://prod.danawa.com/info/?pcode=4183863&amp;keyword=led%20%EC%A0%84%EA%B5%AC</t>
    <phoneticPr fontId="1" type="noConversion"/>
  </si>
  <si>
    <t>http://prod.danawa.com/info/?pcode=5051826&amp;keyword=led%20%EC%A0%84%EA%B5%AC</t>
    <phoneticPr fontId="1" type="noConversion"/>
  </si>
  <si>
    <t>http://prod.danawa.com/info/?pcode=3224578&amp;keyword=led%20%EC%A0%84%EA%B5%AC</t>
    <phoneticPr fontId="1" type="noConversion"/>
  </si>
  <si>
    <t>http://prod.danawa.com/info/?pcode=4994536&amp;keyword=led%20%EC%A0%84%EA%B5%AC</t>
    <phoneticPr fontId="1" type="noConversion"/>
  </si>
  <si>
    <t>오스람스틱</t>
    <phoneticPr fontId="1" type="noConversion"/>
  </si>
  <si>
    <t>http://prod.danawa.com/info/?pcode=5051720&amp;keyword=led%20%EC%A0%84%EA%B5%AC</t>
    <phoneticPr fontId="1" type="noConversion"/>
  </si>
  <si>
    <t>동일</t>
    <phoneticPr fontId="1" type="noConversion"/>
  </si>
  <si>
    <t>http://prod.danawa.com/info/?pcode=4766230&amp;keyword=led%20%EC%A0%84%EA%B5%AC</t>
    <phoneticPr fontId="1" type="noConversion"/>
  </si>
  <si>
    <t>필립스메가</t>
    <phoneticPr fontId="1" type="noConversion"/>
  </si>
  <si>
    <t>lm</t>
    <phoneticPr fontId="1" type="noConversion"/>
  </si>
  <si>
    <t>\</t>
    <phoneticPr fontId="1" type="noConversion"/>
  </si>
  <si>
    <t>Lm:\</t>
    <phoneticPr fontId="1" type="noConversion"/>
  </si>
  <si>
    <t>장수램프</t>
    <phoneticPr fontId="1" type="noConversion"/>
  </si>
  <si>
    <t>http://prod.danawa.com/info/?pcode=3499213&amp;keyword=%EC%82%BC%ED%8C%8C%EC%9E%A5%EC%A0%84%EA%B5%AC</t>
    <phoneticPr fontId="1" type="noConversion"/>
  </si>
  <si>
    <t>http://prod.danawa.com/info/?pcode=2759596&amp;keyword=%EC%82%BC%ED%8C%8C%EC%9E%A5%EC%A0%84%EA%B5%AC</t>
    <phoneticPr fontId="1" type="noConversion"/>
  </si>
  <si>
    <t>오스람딜럭스</t>
    <phoneticPr fontId="1" type="noConversion"/>
  </si>
  <si>
    <t>오스람스파이럴</t>
    <phoneticPr fontId="1" type="noConversion"/>
  </si>
  <si>
    <t>http://prod.danawa.com/info/?pcode=3496885&amp;cate=15213137</t>
    <phoneticPr fontId="1" type="noConversion"/>
  </si>
  <si>
    <t>http://prod.danawa.com/info/?pcode=3843866&amp;cate=15213137</t>
    <phoneticPr fontId="1" type="noConversion"/>
  </si>
  <si>
    <t>http://prod.danawa.com/info/?pcode=3496604&amp;cate=15213137</t>
    <phoneticPr fontId="1" type="noConversion"/>
  </si>
  <si>
    <t>필립스에센셜</t>
    <phoneticPr fontId="1" type="noConversion"/>
  </si>
  <si>
    <t>http://prod.danawa.com/info/?pcode=2823590&amp;cate=15213137</t>
    <phoneticPr fontId="1" type="noConversion"/>
  </si>
  <si>
    <t>W</t>
    <phoneticPr fontId="1" type="noConversion"/>
  </si>
  <si>
    <t>Lm:W</t>
    <phoneticPr fontId="1" type="noConversion"/>
  </si>
  <si>
    <t>오스람</t>
    <phoneticPr fontId="1" type="noConversion"/>
  </si>
  <si>
    <t>http://itempage3.auction.co.kr/DetailView.aspx?ItemNo=A645968569&amp;frm3=V2</t>
    <phoneticPr fontId="1" type="noConversion"/>
  </si>
  <si>
    <t>150*45</t>
    <phoneticPr fontId="1" type="noConversion"/>
  </si>
  <si>
    <t>175*45</t>
    <phoneticPr fontId="1" type="noConversion"/>
  </si>
  <si>
    <t>30W 램프크기(장수)</t>
    <phoneticPr fontId="1" type="noConversion"/>
  </si>
  <si>
    <t>20W 램프크기(오스람)</t>
    <phoneticPr fontId="1" type="noConversion"/>
  </si>
  <si>
    <t>55W 램프</t>
    <phoneticPr fontId="1" type="noConversion"/>
  </si>
  <si>
    <t>열기사</t>
    <phoneticPr fontId="1" type="noConversion"/>
  </si>
  <si>
    <t>265*75</t>
    <phoneticPr fontId="1" type="noConversion"/>
  </si>
  <si>
    <t>GE</t>
    <phoneticPr fontId="1" type="noConversion"/>
  </si>
  <si>
    <t>라이톤 5파장</t>
    <phoneticPr fontId="1" type="noConversion"/>
  </si>
  <si>
    <t>히포 3파장</t>
    <phoneticPr fontId="1" type="noConversion"/>
  </si>
  <si>
    <t>http://prod.danawa.com/info/?pcode=3504077&amp;keyword=%EC%82%BC%ED%8C%8C%EC%9E%A5%2036</t>
    <phoneticPr fontId="1" type="noConversion"/>
  </si>
  <si>
    <t>http://prod.danawa.com/info/?pcode=3498584&amp;keyword=%EC%82%BC%ED%8C%8C%EC%9E%A5%2036</t>
    <phoneticPr fontId="1" type="noConversion"/>
  </si>
  <si>
    <t>안방(삼파장)</t>
    <phoneticPr fontId="1" type="noConversion"/>
  </si>
  <si>
    <t>내방,해안(삼파장)</t>
    <phoneticPr fontId="1" type="noConversion"/>
  </si>
  <si>
    <t>주방</t>
    <phoneticPr fontId="1" type="noConversion"/>
  </si>
  <si>
    <t>거실</t>
    <phoneticPr fontId="1" type="noConversion"/>
  </si>
  <si>
    <t>코콤(정사각)</t>
    <phoneticPr fontId="1" type="noConversion"/>
  </si>
  <si>
    <t>번개표(십자)</t>
    <phoneticPr fontId="1" type="noConversion"/>
  </si>
  <si>
    <t>장수램프</t>
    <phoneticPr fontId="1" type="noConversion"/>
  </si>
  <si>
    <t>오스람 DULUX-L</t>
    <phoneticPr fontId="1" type="noConversion"/>
  </si>
  <si>
    <t>번개표</t>
    <phoneticPr fontId="1" type="noConversion"/>
  </si>
  <si>
    <t>http://prod.danawa.com/info/?pcode=2759753&amp;keyword=FPL36</t>
    <phoneticPr fontId="1" type="noConversion"/>
  </si>
  <si>
    <t>필립스마스터</t>
    <phoneticPr fontId="1" type="noConversion"/>
  </si>
  <si>
    <t>http://prod.danawa.com/info/?pcode=3267324&amp;keyword=FPL36</t>
    <phoneticPr fontId="1" type="noConversion"/>
  </si>
  <si>
    <t>http://prod.danawa.com/info/?pcode=3398874&amp;keyword=FPL36</t>
    <phoneticPr fontId="1" type="noConversion"/>
  </si>
  <si>
    <t>http://prod.danawa.com/info/?pcode=2867691&amp;keyword=FPL36</t>
    <phoneticPr fontId="1" type="noConversion"/>
  </si>
  <si>
    <t>두영 일자형Led</t>
    <phoneticPr fontId="1" type="noConversion"/>
  </si>
  <si>
    <t>http://item2.gmarket.co.kr/Item/DetailView/Item.aspx?goodscode=866763646</t>
    <phoneticPr fontId="1" type="noConversion"/>
  </si>
  <si>
    <t>윗방1(4+1)</t>
    <phoneticPr fontId="1" type="noConversion"/>
  </si>
  <si>
    <t>윗방2(4+1)</t>
    <phoneticPr fontId="1" type="noConversion"/>
  </si>
  <si>
    <t>윗가운데 (3)</t>
    <phoneticPr fontId="1" type="noConversion"/>
  </si>
  <si>
    <t>18W 하나, 36W 넷</t>
    <phoneticPr fontId="1" type="noConversion"/>
  </si>
  <si>
    <t>20W 여덟</t>
    <phoneticPr fontId="1" type="noConversion"/>
  </si>
  <si>
    <t>25W 넷</t>
    <phoneticPr fontId="1" type="noConversion"/>
  </si>
  <si>
    <t>25W 다섯</t>
    <phoneticPr fontId="1" type="noConversion"/>
  </si>
  <si>
    <t>아래화장실</t>
    <phoneticPr fontId="1" type="noConversion"/>
  </si>
  <si>
    <t>위 화장실</t>
    <phoneticPr fontId="1" type="noConversion"/>
  </si>
  <si>
    <t>60W 하나</t>
    <phoneticPr fontId="1" type="noConversion"/>
  </si>
  <si>
    <t>100W 하나, 25W 하나</t>
    <phoneticPr fontId="1" type="noConversion"/>
  </si>
  <si>
    <t>거실연결부</t>
    <phoneticPr fontId="1" type="noConversion"/>
  </si>
  <si>
    <t>20W 여덟 스파이럴 1</t>
    <phoneticPr fontId="1" type="noConversion"/>
  </si>
  <si>
    <t>25W 스파이럴 1</t>
    <phoneticPr fontId="1" type="noConversion"/>
  </si>
  <si>
    <t>금호번개표</t>
    <phoneticPr fontId="1" type="noConversion"/>
  </si>
  <si>
    <t>http://prod.danawa.com/info/?pcode=4893360&amp;keyword=등기구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</si>
</sst>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9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0" fontId="0" fillId="2" borderId="0" xfId="0" applyFill="1">
      <alignment vertical="center"/>
    </xf>
  </cellXfs>
  <cellStyles count="2"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rod.danawa.com/info/?pcode=4994536&amp;keyword=led%20%EC%A0%84%EA%B5%AC" TargetMode="External"/><Relationship Id="rId18" Type="http://schemas.openxmlformats.org/officeDocument/2006/relationships/hyperlink" Target="http://prod.danawa.com/info/?pcode=2759596&amp;keyword=%EC%82%BC%ED%8C%8C%EC%9E%A5%EC%A0%84%EA%B5%AC" TargetMode="External"/><Relationship Id="rId26" Type="http://schemas.openxmlformats.org/officeDocument/2006/relationships/hyperlink" Target="http://prod.danawa.com/info/?pcode=2759753&amp;keyword=FPL36" TargetMode="External"/><Relationship Id="rId3" Type="http://schemas.openxmlformats.org/officeDocument/2006/relationships/hyperlink" Target="http://m.blog.naver.com/jsrhim516/220900358624" TargetMode="External"/><Relationship Id="rId21" Type="http://schemas.openxmlformats.org/officeDocument/2006/relationships/hyperlink" Target="http://prod.danawa.com/info/?pcode=3496604&amp;cate=15213137" TargetMode="External"/><Relationship Id="rId34" Type="http://schemas.openxmlformats.org/officeDocument/2006/relationships/hyperlink" Target="http://prod.danawa.com/info/?pcode=4893360&amp;keyword=&#46321;&#44592;&#44396;" TargetMode="External"/><Relationship Id="rId7" Type="http://schemas.openxmlformats.org/officeDocument/2006/relationships/hyperlink" Target="http://prod.danawa.com/info/?pcode=4334332&amp;keyword=led%20&#51204;&#44396;" TargetMode="External"/><Relationship Id="rId12" Type="http://schemas.openxmlformats.org/officeDocument/2006/relationships/hyperlink" Target="http://prod.danawa.com/info/?pcode=3224578&amp;keyword=led%20%EC%A0%84%EA%B5%AC" TargetMode="External"/><Relationship Id="rId17" Type="http://schemas.openxmlformats.org/officeDocument/2006/relationships/hyperlink" Target="http://prod.danawa.com/info/?pcode=3499213&amp;keyword=%EC%82%BC%ED%8C%8C%EC%9E%A5%EC%A0%84%EA%B5%AC" TargetMode="External"/><Relationship Id="rId25" Type="http://schemas.openxmlformats.org/officeDocument/2006/relationships/hyperlink" Target="http://prod.danawa.com/info/?pcode=3498584&amp;keyword=%EC%82%BC%ED%8C%8C%EC%9E%A5%2036" TargetMode="External"/><Relationship Id="rId33" Type="http://schemas.openxmlformats.org/officeDocument/2006/relationships/hyperlink" Target="http://comterman.tistory.com/612" TargetMode="External"/><Relationship Id="rId2" Type="http://schemas.openxmlformats.org/officeDocument/2006/relationships/hyperlink" Target="https://www.clien.net/service/board/use/7202620?" TargetMode="External"/><Relationship Id="rId16" Type="http://schemas.openxmlformats.org/officeDocument/2006/relationships/hyperlink" Target="http://prod.danawa.com/info/?pcode=4766230&amp;keyword=led%20%EC%A0%84%EA%B5%AC" TargetMode="External"/><Relationship Id="rId20" Type="http://schemas.openxmlformats.org/officeDocument/2006/relationships/hyperlink" Target="http://prod.danawa.com/info/?pcode=3843866&amp;cate=15213137" TargetMode="External"/><Relationship Id="rId29" Type="http://schemas.openxmlformats.org/officeDocument/2006/relationships/hyperlink" Target="http://prod.danawa.com/info/?pcode=2867691&amp;keyword=FPL36" TargetMode="External"/><Relationship Id="rId1" Type="http://schemas.openxmlformats.org/officeDocument/2006/relationships/hyperlink" Target="http://itempage3.auction.co.kr/DetailView.aspx?ItemNo=B351079515&amp;frm3=V2" TargetMode="External"/><Relationship Id="rId6" Type="http://schemas.openxmlformats.org/officeDocument/2006/relationships/hyperlink" Target="http://prod.danawa.com/info/?pcode=3706426&amp;keyword=led%20&#51204;&#44396;" TargetMode="External"/><Relationship Id="rId11" Type="http://schemas.openxmlformats.org/officeDocument/2006/relationships/hyperlink" Target="http://prod.danawa.com/info/?pcode=5051826&amp;keyword=led%20%EC%A0%84%EA%B5%AC" TargetMode="External"/><Relationship Id="rId24" Type="http://schemas.openxmlformats.org/officeDocument/2006/relationships/hyperlink" Target="http://prod.danawa.com/info/?pcode=3504077&amp;keyword=%EC%82%BC%ED%8C%8C%EC%9E%A5%2036" TargetMode="External"/><Relationship Id="rId32" Type="http://schemas.openxmlformats.org/officeDocument/2006/relationships/hyperlink" Target="http://m.blog.naver.com/31light/220241251005" TargetMode="External"/><Relationship Id="rId5" Type="http://schemas.openxmlformats.org/officeDocument/2006/relationships/hyperlink" Target="http://prod.danawa.com/info/?pcode=3415031&amp;keyword=led%20&#51204;&#44396;" TargetMode="External"/><Relationship Id="rId15" Type="http://schemas.openxmlformats.org/officeDocument/2006/relationships/hyperlink" Target="http://prod.danawa.com/info/?pcode=5051720&amp;keyword=led%20%EC%A0%84%EA%B5%AC" TargetMode="External"/><Relationship Id="rId23" Type="http://schemas.openxmlformats.org/officeDocument/2006/relationships/hyperlink" Target="http://itempage3.auction.co.kr/DetailView.aspx?ItemNo=A645968569&amp;frm3=V2" TargetMode="External"/><Relationship Id="rId28" Type="http://schemas.openxmlformats.org/officeDocument/2006/relationships/hyperlink" Target="http://prod.danawa.com/info/?pcode=3398874&amp;keyword=FPL36" TargetMode="External"/><Relationship Id="rId10" Type="http://schemas.openxmlformats.org/officeDocument/2006/relationships/hyperlink" Target="http://prod.danawa.com/info/?pcode=4183863&amp;keyword=led%20%EC%A0%84%EA%B5%AC" TargetMode="External"/><Relationship Id="rId19" Type="http://schemas.openxmlformats.org/officeDocument/2006/relationships/hyperlink" Target="http://prod.danawa.com/info/?pcode=3496885&amp;cate=15213137" TargetMode="External"/><Relationship Id="rId31" Type="http://schemas.openxmlformats.org/officeDocument/2006/relationships/hyperlink" Target="http://search.danawa.com/dsearch.php?query=LED%EC%A0%84%EA%B5%AC&amp;originalQuery=LED%EC%A0%84%EA%B5%AC&amp;previousKeyword=LED%EC%A0%84%EA%B5%AC&amp;cate_c1=1826&amp;cate_c2=58563&amp;cate_c3=58564&amp;tab=goods&amp;volumeType=allvs&amp;page=1&amp;limit=30&amp;sort=saveDESC&amp;list=list&amp;boost=tr" TargetMode="External"/><Relationship Id="rId4" Type="http://schemas.openxmlformats.org/officeDocument/2006/relationships/hyperlink" Target="http://shop.11st.co.kr/bk6323" TargetMode="External"/><Relationship Id="rId9" Type="http://schemas.openxmlformats.org/officeDocument/2006/relationships/hyperlink" Target="http://prod.danawa.com/info/?pcode=4524149&amp;keyword=led%20%EC%A0%84%EA%B5%AC" TargetMode="External"/><Relationship Id="rId14" Type="http://schemas.openxmlformats.org/officeDocument/2006/relationships/hyperlink" Target="http://prod.danawa.com/info/?pcode=3415031&amp;keyword=led%20&#51204;&#44396;" TargetMode="External"/><Relationship Id="rId22" Type="http://schemas.openxmlformats.org/officeDocument/2006/relationships/hyperlink" Target="http://prod.danawa.com/info/?pcode=2823590&amp;cate=15213137" TargetMode="External"/><Relationship Id="rId27" Type="http://schemas.openxmlformats.org/officeDocument/2006/relationships/hyperlink" Target="http://prod.danawa.com/info/?pcode=3267324&amp;keyword=FPL36" TargetMode="External"/><Relationship Id="rId30" Type="http://schemas.openxmlformats.org/officeDocument/2006/relationships/hyperlink" Target="http://item2.gmarket.co.kr/Item/DetailView/Item.aspx?goodscode=866763646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prod.danawa.com/info/?pcode=2135822&amp;keyword=led%20&#51204;&#443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34" workbookViewId="0">
      <selection activeCell="H58" sqref="H58"/>
    </sheetView>
  </sheetViews>
  <sheetFormatPr defaultRowHeight="16.5" x14ac:dyDescent="0.3"/>
  <cols>
    <col min="1" max="1" width="15" customWidth="1"/>
    <col min="2" max="2" width="8.75" customWidth="1"/>
    <col min="3" max="3" width="6.75" customWidth="1"/>
    <col min="4" max="4" width="8.25" customWidth="1"/>
    <col min="5" max="5" width="11.5" customWidth="1"/>
    <col min="6" max="7" width="12.25" customWidth="1"/>
    <col min="8" max="8" width="47.125" customWidth="1"/>
    <col min="9" max="9" width="15.125" customWidth="1"/>
    <col min="15" max="15" width="14.375" customWidth="1"/>
  </cols>
  <sheetData>
    <row r="1" spans="1:8" x14ac:dyDescent="0.3">
      <c r="A1" s="4" t="s">
        <v>0</v>
      </c>
      <c r="B1" s="4" t="s">
        <v>46</v>
      </c>
      <c r="C1" s="4" t="s">
        <v>33</v>
      </c>
      <c r="D1" s="4" t="s">
        <v>34</v>
      </c>
      <c r="E1" s="4" t="s">
        <v>47</v>
      </c>
      <c r="F1" s="4" t="s">
        <v>35</v>
      </c>
      <c r="G1" s="4"/>
      <c r="H1" s="4" t="s">
        <v>1</v>
      </c>
    </row>
    <row r="2" spans="1:8" x14ac:dyDescent="0.3">
      <c r="A2" t="s">
        <v>7</v>
      </c>
      <c r="B2">
        <v>9</v>
      </c>
      <c r="C2">
        <v>806</v>
      </c>
      <c r="D2">
        <v>3000</v>
      </c>
      <c r="E2" s="3">
        <f>C2/B2</f>
        <v>89.555555555555557</v>
      </c>
      <c r="F2" s="3">
        <f>C2/D2*100</f>
        <v>26.866666666666667</v>
      </c>
      <c r="G2" s="3">
        <f>SUM(E2:F2)</f>
        <v>116.42222222222222</v>
      </c>
      <c r="H2" s="1" t="s">
        <v>21</v>
      </c>
    </row>
    <row r="3" spans="1:8" x14ac:dyDescent="0.3">
      <c r="A3" t="s">
        <v>7</v>
      </c>
      <c r="B3">
        <v>11</v>
      </c>
      <c r="C3">
        <v>1055</v>
      </c>
      <c r="D3">
        <v>4400</v>
      </c>
      <c r="E3" s="3">
        <f t="shared" ref="E3:E30" si="0">C3/B3</f>
        <v>95.909090909090907</v>
      </c>
      <c r="F3" s="3">
        <f t="shared" ref="F3:F30" si="1">C3/D3*100</f>
        <v>23.977272727272727</v>
      </c>
      <c r="G3" s="3">
        <f t="shared" ref="G3:G30" si="2">SUM(E3:F3)</f>
        <v>119.88636363636363</v>
      </c>
      <c r="H3" s="1" t="s">
        <v>27</v>
      </c>
    </row>
    <row r="4" spans="1:8" x14ac:dyDescent="0.3">
      <c r="A4" t="s">
        <v>32</v>
      </c>
      <c r="B4">
        <v>14</v>
      </c>
      <c r="C4">
        <v>1400</v>
      </c>
      <c r="D4">
        <v>5500</v>
      </c>
      <c r="E4" s="3">
        <f t="shared" si="0"/>
        <v>100</v>
      </c>
      <c r="F4" s="3">
        <f t="shared" si="1"/>
        <v>25.454545454545453</v>
      </c>
      <c r="G4" s="3">
        <f t="shared" si="2"/>
        <v>125.45454545454545</v>
      </c>
      <c r="H4" s="1" t="s">
        <v>16</v>
      </c>
    </row>
    <row r="5" spans="1:8" x14ac:dyDescent="0.3">
      <c r="A5" t="s">
        <v>32</v>
      </c>
      <c r="B5">
        <v>18</v>
      </c>
      <c r="C5">
        <v>2000</v>
      </c>
      <c r="D5">
        <v>9000</v>
      </c>
      <c r="E5" s="3">
        <f t="shared" si="0"/>
        <v>111.11111111111111</v>
      </c>
      <c r="F5" s="3">
        <f t="shared" si="1"/>
        <v>22.222222222222221</v>
      </c>
      <c r="G5" s="3">
        <f t="shared" si="2"/>
        <v>133.33333333333334</v>
      </c>
      <c r="H5" s="1" t="s">
        <v>17</v>
      </c>
    </row>
    <row r="6" spans="1:8" x14ac:dyDescent="0.3">
      <c r="A6" t="s">
        <v>32</v>
      </c>
      <c r="B6">
        <v>23</v>
      </c>
      <c r="C6">
        <v>3000</v>
      </c>
      <c r="D6">
        <v>18000</v>
      </c>
      <c r="E6" s="3">
        <f t="shared" si="0"/>
        <v>130.43478260869566</v>
      </c>
      <c r="F6" s="3">
        <f t="shared" si="1"/>
        <v>16.666666666666664</v>
      </c>
      <c r="G6" s="3">
        <f t="shared" si="2"/>
        <v>147.10144927536231</v>
      </c>
      <c r="H6" s="1"/>
    </row>
    <row r="7" spans="1:8" x14ac:dyDescent="0.3">
      <c r="A7" t="s">
        <v>32</v>
      </c>
      <c r="B7">
        <v>36</v>
      </c>
      <c r="C7">
        <v>4000</v>
      </c>
      <c r="D7">
        <v>21000</v>
      </c>
      <c r="E7" s="3">
        <f t="shared" si="0"/>
        <v>111.11111111111111</v>
      </c>
      <c r="F7" s="3">
        <f t="shared" si="1"/>
        <v>19.047619047619047</v>
      </c>
      <c r="G7" s="3">
        <f t="shared" si="2"/>
        <v>130.15873015873015</v>
      </c>
      <c r="H7" s="1" t="s">
        <v>17</v>
      </c>
    </row>
    <row r="8" spans="1:8" x14ac:dyDescent="0.3">
      <c r="A8" t="s">
        <v>6</v>
      </c>
      <c r="B8">
        <v>8</v>
      </c>
      <c r="C8">
        <v>600</v>
      </c>
      <c r="D8">
        <v>1600</v>
      </c>
      <c r="E8" s="3">
        <f t="shared" si="0"/>
        <v>75</v>
      </c>
      <c r="F8" s="3">
        <f t="shared" si="1"/>
        <v>37.5</v>
      </c>
      <c r="G8" s="3">
        <f t="shared" si="2"/>
        <v>112.5</v>
      </c>
      <c r="H8" s="1" t="s">
        <v>26</v>
      </c>
    </row>
    <row r="9" spans="1:8" x14ac:dyDescent="0.3">
      <c r="A9" t="s">
        <v>6</v>
      </c>
      <c r="B9">
        <v>10</v>
      </c>
      <c r="C9">
        <v>800</v>
      </c>
      <c r="D9">
        <v>2000</v>
      </c>
      <c r="E9" s="3">
        <f t="shared" si="0"/>
        <v>80</v>
      </c>
      <c r="F9" s="3">
        <f t="shared" si="1"/>
        <v>40</v>
      </c>
      <c r="G9" s="3">
        <f t="shared" si="2"/>
        <v>120</v>
      </c>
      <c r="H9" s="1" t="s">
        <v>2</v>
      </c>
    </row>
    <row r="10" spans="1:8" x14ac:dyDescent="0.3">
      <c r="A10" t="s">
        <v>6</v>
      </c>
      <c r="B10">
        <v>14</v>
      </c>
      <c r="C10">
        <v>1200</v>
      </c>
      <c r="D10">
        <v>4400</v>
      </c>
      <c r="E10" s="3">
        <f t="shared" si="0"/>
        <v>85.714285714285708</v>
      </c>
      <c r="F10" s="3">
        <f t="shared" si="1"/>
        <v>27.27272727272727</v>
      </c>
      <c r="G10" s="3">
        <f t="shared" si="2"/>
        <v>112.98701298701297</v>
      </c>
      <c r="H10" s="1" t="s">
        <v>18</v>
      </c>
    </row>
    <row r="11" spans="1:8" x14ac:dyDescent="0.3">
      <c r="A11" t="s">
        <v>19</v>
      </c>
      <c r="B11">
        <v>9</v>
      </c>
      <c r="C11">
        <v>630</v>
      </c>
      <c r="D11">
        <v>1300</v>
      </c>
      <c r="E11" s="3">
        <f t="shared" si="0"/>
        <v>70</v>
      </c>
      <c r="F11" s="3">
        <f t="shared" si="1"/>
        <v>48.46153846153846</v>
      </c>
      <c r="G11" s="3">
        <f t="shared" si="2"/>
        <v>118.46153846153845</v>
      </c>
      <c r="H11" s="1" t="s">
        <v>20</v>
      </c>
    </row>
    <row r="12" spans="1:8" x14ac:dyDescent="0.3">
      <c r="A12" t="s">
        <v>19</v>
      </c>
      <c r="B12">
        <v>11</v>
      </c>
      <c r="C12">
        <v>880</v>
      </c>
      <c r="D12">
        <v>1700</v>
      </c>
      <c r="E12" s="3">
        <f t="shared" si="0"/>
        <v>80</v>
      </c>
      <c r="F12" s="3">
        <f t="shared" si="1"/>
        <v>51.764705882352949</v>
      </c>
      <c r="G12" s="3">
        <f t="shared" si="2"/>
        <v>131.76470588235296</v>
      </c>
      <c r="H12" s="1" t="s">
        <v>22</v>
      </c>
    </row>
    <row r="13" spans="1:8" x14ac:dyDescent="0.3">
      <c r="A13" t="s">
        <v>28</v>
      </c>
      <c r="B13">
        <v>9</v>
      </c>
      <c r="C13">
        <v>1000</v>
      </c>
      <c r="D13">
        <v>3500</v>
      </c>
      <c r="E13" s="3">
        <f t="shared" si="0"/>
        <v>111.11111111111111</v>
      </c>
      <c r="F13" s="3">
        <f t="shared" si="1"/>
        <v>28.571428571428569</v>
      </c>
      <c r="G13" s="3">
        <f t="shared" si="2"/>
        <v>139.6825396825397</v>
      </c>
      <c r="H13" s="1" t="s">
        <v>29</v>
      </c>
    </row>
    <row r="14" spans="1:8" x14ac:dyDescent="0.3">
      <c r="A14" t="s">
        <v>23</v>
      </c>
      <c r="B14">
        <v>9.5</v>
      </c>
      <c r="C14">
        <v>806</v>
      </c>
      <c r="D14">
        <v>2200</v>
      </c>
      <c r="E14" s="3">
        <f t="shared" si="0"/>
        <v>84.84210526315789</v>
      </c>
      <c r="F14" s="3">
        <f t="shared" si="1"/>
        <v>36.63636363636364</v>
      </c>
      <c r="G14" s="3">
        <f t="shared" si="2"/>
        <v>121.47846889952153</v>
      </c>
      <c r="H14" s="1" t="s">
        <v>24</v>
      </c>
    </row>
    <row r="15" spans="1:8" x14ac:dyDescent="0.3">
      <c r="A15" t="s">
        <v>23</v>
      </c>
      <c r="B15">
        <v>13.5</v>
      </c>
      <c r="C15">
        <v>1200</v>
      </c>
      <c r="D15">
        <v>3300</v>
      </c>
      <c r="E15" s="3">
        <f t="shared" si="0"/>
        <v>88.888888888888886</v>
      </c>
      <c r="F15" s="3">
        <f t="shared" si="1"/>
        <v>36.363636363636367</v>
      </c>
      <c r="G15" s="3">
        <f t="shared" si="2"/>
        <v>125.25252525252526</v>
      </c>
      <c r="H15" s="1" t="s">
        <v>25</v>
      </c>
    </row>
    <row r="16" spans="1:8" x14ac:dyDescent="0.3">
      <c r="A16" t="s">
        <v>30</v>
      </c>
      <c r="B16">
        <v>8</v>
      </c>
      <c r="C16">
        <v>580</v>
      </c>
      <c r="D16">
        <v>1200</v>
      </c>
      <c r="E16" s="3">
        <f t="shared" si="0"/>
        <v>72.5</v>
      </c>
      <c r="F16" s="3">
        <f t="shared" si="1"/>
        <v>48.333333333333336</v>
      </c>
      <c r="G16" s="3">
        <f t="shared" si="2"/>
        <v>120.83333333333334</v>
      </c>
      <c r="H16" s="1" t="s">
        <v>31</v>
      </c>
    </row>
    <row r="17" spans="1:16" x14ac:dyDescent="0.3">
      <c r="E17" s="3"/>
      <c r="F17" s="3"/>
      <c r="G17" s="3"/>
      <c r="P17" s="1"/>
    </row>
    <row r="18" spans="1:16" x14ac:dyDescent="0.3">
      <c r="A18" t="s">
        <v>76</v>
      </c>
      <c r="B18">
        <v>30</v>
      </c>
      <c r="C18">
        <v>3000</v>
      </c>
      <c r="D18">
        <v>8000</v>
      </c>
      <c r="E18" s="3">
        <f t="shared" ref="E18" si="3">C18/B18</f>
        <v>100</v>
      </c>
      <c r="F18" s="3">
        <f t="shared" ref="F18" si="4">C18/D18*100</f>
        <v>37.5</v>
      </c>
      <c r="G18" s="3">
        <f t="shared" ref="G18" si="5">SUM(E18:F18)</f>
        <v>137.5</v>
      </c>
      <c r="H18" s="1" t="s">
        <v>77</v>
      </c>
      <c r="P18" s="1"/>
    </row>
    <row r="19" spans="1:16" x14ac:dyDescent="0.3">
      <c r="E19" s="3"/>
      <c r="F19" s="3"/>
      <c r="G19" s="3"/>
      <c r="P19" s="1"/>
    </row>
    <row r="20" spans="1:16" x14ac:dyDescent="0.3">
      <c r="A20" t="s">
        <v>67</v>
      </c>
      <c r="B20">
        <v>50</v>
      </c>
      <c r="C20">
        <v>4300</v>
      </c>
      <c r="D20">
        <v>17000</v>
      </c>
      <c r="E20" s="3">
        <f t="shared" ref="E20:E21" si="6">C20/B20</f>
        <v>86</v>
      </c>
      <c r="F20" s="3">
        <f t="shared" ref="F20:F21" si="7">C20/D20*100</f>
        <v>25.294117647058822</v>
      </c>
      <c r="G20" s="3">
        <f t="shared" ref="G20:G21" si="8">SUM(E20:F20)</f>
        <v>111.29411764705883</v>
      </c>
      <c r="P20" s="1"/>
    </row>
    <row r="21" spans="1:16" x14ac:dyDescent="0.3">
      <c r="A21" t="s">
        <v>66</v>
      </c>
      <c r="B21">
        <v>60</v>
      </c>
      <c r="C21">
        <v>4600</v>
      </c>
      <c r="D21">
        <v>46000</v>
      </c>
      <c r="E21" s="3">
        <f t="shared" si="6"/>
        <v>76.666666666666671</v>
      </c>
      <c r="F21" s="3">
        <f t="shared" si="7"/>
        <v>10</v>
      </c>
      <c r="G21" s="3">
        <f t="shared" si="8"/>
        <v>86.666666666666671</v>
      </c>
      <c r="P21" s="1"/>
    </row>
    <row r="22" spans="1:16" x14ac:dyDescent="0.3">
      <c r="E22" s="3"/>
      <c r="F22" s="3"/>
      <c r="G22" s="3"/>
      <c r="P22" s="1"/>
    </row>
    <row r="23" spans="1:16" x14ac:dyDescent="0.3">
      <c r="E23" s="3"/>
      <c r="F23" s="3"/>
      <c r="G23" s="3"/>
      <c r="P23" s="1"/>
    </row>
    <row r="24" spans="1:16" x14ac:dyDescent="0.3">
      <c r="A24" t="s">
        <v>36</v>
      </c>
      <c r="B24">
        <v>30</v>
      </c>
      <c r="C24">
        <v>1939</v>
      </c>
      <c r="D24">
        <v>2700</v>
      </c>
      <c r="E24" s="3">
        <f t="shared" si="0"/>
        <v>64.63333333333334</v>
      </c>
      <c r="F24" s="3">
        <f t="shared" si="1"/>
        <v>71.814814814814824</v>
      </c>
      <c r="G24" s="3">
        <f t="shared" si="2"/>
        <v>136.44814814814816</v>
      </c>
      <c r="H24" s="1" t="s">
        <v>37</v>
      </c>
      <c r="P24" s="1"/>
    </row>
    <row r="25" spans="1:16" x14ac:dyDescent="0.3">
      <c r="A25" t="s">
        <v>36</v>
      </c>
      <c r="B25">
        <v>20</v>
      </c>
      <c r="C25">
        <v>1160</v>
      </c>
      <c r="D25">
        <v>1300</v>
      </c>
      <c r="E25" s="3">
        <f t="shared" si="0"/>
        <v>58</v>
      </c>
      <c r="F25" s="3">
        <f t="shared" si="1"/>
        <v>89.230769230769241</v>
      </c>
      <c r="G25" s="3">
        <f t="shared" si="2"/>
        <v>147.23076923076923</v>
      </c>
      <c r="H25" s="1" t="s">
        <v>43</v>
      </c>
      <c r="P25" s="1"/>
    </row>
    <row r="26" spans="1:16" x14ac:dyDescent="0.3">
      <c r="A26" t="s">
        <v>36</v>
      </c>
      <c r="B26">
        <v>11</v>
      </c>
      <c r="C26">
        <v>600</v>
      </c>
      <c r="D26">
        <v>1400</v>
      </c>
      <c r="E26" s="3">
        <f t="shared" si="0"/>
        <v>54.545454545454547</v>
      </c>
      <c r="F26" s="3">
        <f t="shared" si="1"/>
        <v>42.857142857142854</v>
      </c>
      <c r="G26" s="3">
        <f t="shared" si="2"/>
        <v>97.402597402597394</v>
      </c>
      <c r="H26" s="1" t="s">
        <v>41</v>
      </c>
      <c r="P26" s="1"/>
    </row>
    <row r="27" spans="1:16" x14ac:dyDescent="0.3">
      <c r="A27" t="s">
        <v>48</v>
      </c>
      <c r="B27">
        <v>20</v>
      </c>
      <c r="D27">
        <v>3000</v>
      </c>
      <c r="E27" s="3"/>
      <c r="F27" s="3"/>
      <c r="G27" s="3"/>
      <c r="H27" s="1" t="s">
        <v>49</v>
      </c>
      <c r="P27" s="1"/>
    </row>
    <row r="28" spans="1:16" x14ac:dyDescent="0.3">
      <c r="A28" t="s">
        <v>39</v>
      </c>
      <c r="B28">
        <v>23</v>
      </c>
      <c r="C28">
        <v>1400</v>
      </c>
      <c r="D28">
        <v>3800</v>
      </c>
      <c r="E28" s="3">
        <f t="shared" si="0"/>
        <v>60.869565217391305</v>
      </c>
      <c r="F28" s="3">
        <f t="shared" si="1"/>
        <v>36.84210526315789</v>
      </c>
      <c r="G28" s="3">
        <f t="shared" si="2"/>
        <v>97.711670480549202</v>
      </c>
      <c r="H28" s="1" t="s">
        <v>38</v>
      </c>
      <c r="P28" s="1"/>
    </row>
    <row r="29" spans="1:16" x14ac:dyDescent="0.3">
      <c r="A29" t="s">
        <v>40</v>
      </c>
      <c r="B29">
        <v>32</v>
      </c>
      <c r="C29">
        <v>2000</v>
      </c>
      <c r="D29">
        <v>4800</v>
      </c>
      <c r="E29" s="3">
        <f t="shared" si="0"/>
        <v>62.5</v>
      </c>
      <c r="F29" s="3">
        <f t="shared" si="1"/>
        <v>41.666666666666671</v>
      </c>
      <c r="G29" s="3">
        <f t="shared" si="2"/>
        <v>104.16666666666667</v>
      </c>
      <c r="H29" s="1" t="s">
        <v>42</v>
      </c>
      <c r="P29" s="1"/>
    </row>
    <row r="30" spans="1:16" x14ac:dyDescent="0.3">
      <c r="A30" t="s">
        <v>44</v>
      </c>
      <c r="B30">
        <v>20</v>
      </c>
      <c r="C30">
        <v>1170</v>
      </c>
      <c r="D30">
        <v>2600</v>
      </c>
      <c r="E30" s="3">
        <f t="shared" si="0"/>
        <v>58.5</v>
      </c>
      <c r="F30" s="3">
        <f t="shared" si="1"/>
        <v>45</v>
      </c>
      <c r="G30" s="3">
        <f t="shared" si="2"/>
        <v>103.5</v>
      </c>
      <c r="H30" s="1" t="s">
        <v>45</v>
      </c>
      <c r="P30" s="1"/>
    </row>
    <row r="31" spans="1:16" x14ac:dyDescent="0.3">
      <c r="A31" t="s">
        <v>57</v>
      </c>
      <c r="B31">
        <v>25</v>
      </c>
      <c r="C31">
        <v>1503</v>
      </c>
      <c r="D31">
        <v>12000</v>
      </c>
      <c r="E31" s="3">
        <f t="shared" ref="E31:E36" si="9">C31/B31</f>
        <v>60.12</v>
      </c>
      <c r="F31" s="3">
        <f t="shared" ref="F31:F36" si="10">C31/D31*100</f>
        <v>12.525</v>
      </c>
      <c r="G31" s="3">
        <f t="shared" ref="G31:G36" si="11">SUM(E31:F31)</f>
        <v>72.644999999999996</v>
      </c>
      <c r="P31" s="1"/>
    </row>
    <row r="32" spans="1:16" x14ac:dyDescent="0.3">
      <c r="E32" s="3"/>
      <c r="F32" s="3"/>
      <c r="G32" s="3"/>
      <c r="P32" s="1"/>
    </row>
    <row r="33" spans="1:16" x14ac:dyDescent="0.3">
      <c r="A33" t="s">
        <v>58</v>
      </c>
      <c r="B33">
        <v>36</v>
      </c>
      <c r="C33">
        <v>2500</v>
      </c>
      <c r="D33">
        <v>850</v>
      </c>
      <c r="E33" s="3">
        <f t="shared" si="9"/>
        <v>69.444444444444443</v>
      </c>
      <c r="F33" s="3">
        <f t="shared" si="10"/>
        <v>294.11764705882354</v>
      </c>
      <c r="G33" s="3">
        <f t="shared" si="11"/>
        <v>363.56209150326799</v>
      </c>
      <c r="H33" s="1" t="s">
        <v>60</v>
      </c>
      <c r="P33" s="1"/>
    </row>
    <row r="34" spans="1:16" x14ac:dyDescent="0.3">
      <c r="A34" t="s">
        <v>59</v>
      </c>
      <c r="B34">
        <v>36</v>
      </c>
      <c r="C34">
        <v>2600</v>
      </c>
      <c r="D34">
        <v>900</v>
      </c>
      <c r="E34" s="3">
        <f t="shared" si="9"/>
        <v>72.222222222222229</v>
      </c>
      <c r="F34" s="3">
        <f t="shared" si="10"/>
        <v>288.88888888888886</v>
      </c>
      <c r="G34" s="3">
        <f t="shared" si="11"/>
        <v>361.11111111111109</v>
      </c>
      <c r="H34" s="1" t="s">
        <v>61</v>
      </c>
      <c r="P34" s="1"/>
    </row>
    <row r="35" spans="1:16" x14ac:dyDescent="0.3">
      <c r="A35" t="s">
        <v>68</v>
      </c>
      <c r="B35">
        <v>36</v>
      </c>
      <c r="C35">
        <v>2670</v>
      </c>
      <c r="D35">
        <v>650</v>
      </c>
      <c r="E35" s="3">
        <f t="shared" si="9"/>
        <v>74.166666666666671</v>
      </c>
      <c r="F35" s="3">
        <f t="shared" si="10"/>
        <v>410.76923076923072</v>
      </c>
      <c r="G35" s="3">
        <f t="shared" si="11"/>
        <v>484.9358974358974</v>
      </c>
      <c r="H35" s="1" t="s">
        <v>75</v>
      </c>
      <c r="P35" s="1"/>
    </row>
    <row r="36" spans="1:16" x14ac:dyDescent="0.3">
      <c r="A36" t="s">
        <v>69</v>
      </c>
      <c r="B36">
        <v>36</v>
      </c>
      <c r="C36">
        <v>2500</v>
      </c>
      <c r="D36">
        <v>1470</v>
      </c>
      <c r="E36" s="3">
        <f t="shared" si="9"/>
        <v>69.444444444444443</v>
      </c>
      <c r="F36" s="3">
        <f t="shared" si="10"/>
        <v>170.06802721088434</v>
      </c>
      <c r="G36" s="3">
        <f t="shared" si="11"/>
        <v>239.5124716553288</v>
      </c>
      <c r="H36" s="1" t="s">
        <v>71</v>
      </c>
      <c r="P36" s="1"/>
    </row>
    <row r="37" spans="1:16" x14ac:dyDescent="0.3">
      <c r="A37" t="s">
        <v>70</v>
      </c>
      <c r="B37">
        <v>36</v>
      </c>
      <c r="C37">
        <v>2650</v>
      </c>
      <c r="D37">
        <v>1150</v>
      </c>
      <c r="E37" s="3">
        <f t="shared" ref="E37:E38" si="12">C37/B37</f>
        <v>73.611111111111114</v>
      </c>
      <c r="F37" s="3">
        <f t="shared" ref="F37:F38" si="13">C37/D37*100</f>
        <v>230.43478260869566</v>
      </c>
      <c r="G37" s="3">
        <f t="shared" ref="G37:G38" si="14">SUM(E37:F37)</f>
        <v>304.04589371980677</v>
      </c>
      <c r="H37" s="1" t="s">
        <v>74</v>
      </c>
      <c r="P37" s="1"/>
    </row>
    <row r="38" spans="1:16" x14ac:dyDescent="0.3">
      <c r="A38" t="s">
        <v>72</v>
      </c>
      <c r="B38">
        <v>36</v>
      </c>
      <c r="C38">
        <v>2900</v>
      </c>
      <c r="D38">
        <v>1400</v>
      </c>
      <c r="E38" s="3">
        <f t="shared" si="12"/>
        <v>80.555555555555557</v>
      </c>
      <c r="F38" s="3">
        <f t="shared" si="13"/>
        <v>207.14285714285717</v>
      </c>
      <c r="G38" s="3">
        <f t="shared" si="14"/>
        <v>287.69841269841271</v>
      </c>
      <c r="H38" s="1" t="s">
        <v>73</v>
      </c>
      <c r="P38" s="1"/>
    </row>
    <row r="39" spans="1:16" x14ac:dyDescent="0.3">
      <c r="E39" s="3"/>
      <c r="F39" s="3"/>
      <c r="G39" s="3"/>
      <c r="P39" s="1"/>
    </row>
    <row r="40" spans="1:16" x14ac:dyDescent="0.3">
      <c r="E40" s="3"/>
      <c r="F40" s="3"/>
      <c r="G40" s="3"/>
      <c r="P40" s="1"/>
    </row>
    <row r="41" spans="1:16" x14ac:dyDescent="0.3">
      <c r="E41" s="3"/>
      <c r="F41" s="3"/>
      <c r="G41" s="3"/>
      <c r="P41" s="1"/>
    </row>
    <row r="42" spans="1:16" x14ac:dyDescent="0.3">
      <c r="A42" t="s">
        <v>64</v>
      </c>
      <c r="B42">
        <f>36*4+18</f>
        <v>162</v>
      </c>
      <c r="C42">
        <f>2500*4+1000</f>
        <v>11000</v>
      </c>
      <c r="D42" t="s">
        <v>81</v>
      </c>
      <c r="F42" s="1"/>
      <c r="G42" s="3"/>
      <c r="P42" s="1"/>
    </row>
    <row r="43" spans="1:16" x14ac:dyDescent="0.3">
      <c r="A43" t="s">
        <v>65</v>
      </c>
      <c r="B43">
        <f>20*8</f>
        <v>160</v>
      </c>
      <c r="C43">
        <f>1200*8</f>
        <v>9600</v>
      </c>
      <c r="D43" t="s">
        <v>82</v>
      </c>
      <c r="F43" s="1"/>
      <c r="G43" s="3"/>
      <c r="P43" s="1"/>
    </row>
    <row r="44" spans="1:16" x14ac:dyDescent="0.3">
      <c r="A44" t="s">
        <v>62</v>
      </c>
      <c r="B44">
        <f>25*4</f>
        <v>100</v>
      </c>
      <c r="C44">
        <f>1200*4</f>
        <v>4800</v>
      </c>
      <c r="D44" t="s">
        <v>83</v>
      </c>
      <c r="F44" s="1"/>
      <c r="G44" s="3"/>
      <c r="P44" s="1"/>
    </row>
    <row r="45" spans="1:16" x14ac:dyDescent="0.3">
      <c r="A45" t="s">
        <v>63</v>
      </c>
      <c r="B45">
        <f>25*4</f>
        <v>100</v>
      </c>
      <c r="C45">
        <f>1200*4</f>
        <v>4800</v>
      </c>
      <c r="D45" t="s">
        <v>90</v>
      </c>
      <c r="F45" s="1"/>
      <c r="G45" s="3"/>
      <c r="P45" s="1"/>
    </row>
    <row r="46" spans="1:16" x14ac:dyDescent="0.3">
      <c r="A46" t="s">
        <v>78</v>
      </c>
      <c r="B46">
        <f>25*4+25</f>
        <v>125</v>
      </c>
      <c r="C46">
        <f>1400*5</f>
        <v>7000</v>
      </c>
      <c r="D46" t="s">
        <v>84</v>
      </c>
      <c r="E46" s="3"/>
      <c r="F46" s="1"/>
      <c r="G46" s="3"/>
      <c r="P46" s="1"/>
    </row>
    <row r="47" spans="1:16" x14ac:dyDescent="0.3">
      <c r="A47" t="s">
        <v>79</v>
      </c>
      <c r="B47">
        <f>25*4+25</f>
        <v>125</v>
      </c>
      <c r="C47">
        <f>1400*5</f>
        <v>7000</v>
      </c>
      <c r="D47" t="s">
        <v>84</v>
      </c>
      <c r="E47" s="3"/>
      <c r="F47" s="1" t="s">
        <v>5</v>
      </c>
      <c r="G47" s="3"/>
      <c r="P47" s="1"/>
    </row>
    <row r="48" spans="1:16" x14ac:dyDescent="0.3">
      <c r="A48" t="s">
        <v>80</v>
      </c>
      <c r="B48">
        <f>25*3+25*2</f>
        <v>125</v>
      </c>
      <c r="C48">
        <f>1400*5</f>
        <v>7000</v>
      </c>
      <c r="D48" t="s">
        <v>84</v>
      </c>
      <c r="F48" s="1" t="s">
        <v>3</v>
      </c>
      <c r="P48" s="1"/>
    </row>
    <row r="49" spans="1:16" x14ac:dyDescent="0.3">
      <c r="A49" t="s">
        <v>85</v>
      </c>
      <c r="D49" t="s">
        <v>88</v>
      </c>
      <c r="F49" s="1"/>
      <c r="P49" s="1"/>
    </row>
    <row r="50" spans="1:16" x14ac:dyDescent="0.3">
      <c r="A50" t="s">
        <v>86</v>
      </c>
      <c r="D50" t="s">
        <v>87</v>
      </c>
      <c r="F50" s="1"/>
      <c r="P50" s="1"/>
    </row>
    <row r="51" spans="1:16" x14ac:dyDescent="0.3">
      <c r="A51" t="s">
        <v>89</v>
      </c>
      <c r="D51" t="s">
        <v>91</v>
      </c>
      <c r="F51" s="1"/>
      <c r="P51" s="1"/>
    </row>
    <row r="52" spans="1:16" x14ac:dyDescent="0.3">
      <c r="F52" s="1" t="s">
        <v>4</v>
      </c>
      <c r="G52" s="3"/>
      <c r="P52" s="1"/>
    </row>
    <row r="53" spans="1:16" x14ac:dyDescent="0.3">
      <c r="A53" t="s">
        <v>53</v>
      </c>
      <c r="C53" t="s">
        <v>50</v>
      </c>
      <c r="P53" s="1"/>
    </row>
    <row r="54" spans="1:16" x14ac:dyDescent="0.3">
      <c r="A54" t="s">
        <v>52</v>
      </c>
      <c r="C54" t="s">
        <v>51</v>
      </c>
      <c r="P54" s="1"/>
    </row>
    <row r="55" spans="1:16" x14ac:dyDescent="0.3">
      <c r="A55" t="s">
        <v>54</v>
      </c>
      <c r="B55" t="s">
        <v>55</v>
      </c>
      <c r="C55" t="s">
        <v>56</v>
      </c>
      <c r="P55" s="1"/>
    </row>
    <row r="56" spans="1:16" x14ac:dyDescent="0.3">
      <c r="P56" s="1"/>
    </row>
    <row r="57" spans="1:16" x14ac:dyDescent="0.3">
      <c r="P57" s="1"/>
    </row>
    <row r="58" spans="1:16" x14ac:dyDescent="0.3">
      <c r="A58" t="s">
        <v>92</v>
      </c>
      <c r="B58">
        <v>60</v>
      </c>
      <c r="C58">
        <v>4800</v>
      </c>
      <c r="D58">
        <v>35000</v>
      </c>
      <c r="E58" s="3">
        <f t="shared" ref="E58" si="15">C58/B58</f>
        <v>80</v>
      </c>
      <c r="F58" s="3">
        <f t="shared" ref="F58" si="16">C58/D58*100</f>
        <v>13.714285714285715</v>
      </c>
      <c r="G58" s="3">
        <f t="shared" ref="G58" si="17">SUM(E58:F58)</f>
        <v>93.714285714285722</v>
      </c>
      <c r="H58" s="1" t="s">
        <v>93</v>
      </c>
    </row>
    <row r="59" spans="1:16" x14ac:dyDescent="0.3">
      <c r="A59" s="1"/>
      <c r="F59" s="3"/>
      <c r="G59" s="3"/>
    </row>
    <row r="60" spans="1:16" x14ac:dyDescent="0.3">
      <c r="A60" s="1"/>
      <c r="F60" s="3"/>
      <c r="G60" s="3"/>
    </row>
    <row r="61" spans="1:16" x14ac:dyDescent="0.3">
      <c r="A61" s="1"/>
      <c r="F61" s="3"/>
      <c r="G61" s="3"/>
    </row>
    <row r="62" spans="1:16" x14ac:dyDescent="0.3">
      <c r="A62" s="1"/>
      <c r="F62" s="3"/>
      <c r="G62" s="3"/>
    </row>
    <row r="63" spans="1:16" x14ac:dyDescent="0.3">
      <c r="F63" s="3"/>
      <c r="G63" s="3"/>
    </row>
    <row r="64" spans="1:16" x14ac:dyDescent="0.3">
      <c r="F64" s="3"/>
      <c r="G64" s="3"/>
    </row>
    <row r="65" spans="6:11" x14ac:dyDescent="0.3">
      <c r="F65" s="3"/>
      <c r="G65" s="3"/>
      <c r="I65" t="s">
        <v>11</v>
      </c>
      <c r="K65" s="1" t="s">
        <v>12</v>
      </c>
    </row>
    <row r="66" spans="6:11" x14ac:dyDescent="0.3">
      <c r="I66" t="s">
        <v>8</v>
      </c>
    </row>
    <row r="67" spans="6:11" x14ac:dyDescent="0.3">
      <c r="I67" s="2" t="s">
        <v>9</v>
      </c>
    </row>
    <row r="68" spans="6:11" x14ac:dyDescent="0.3">
      <c r="I68" t="s">
        <v>10</v>
      </c>
    </row>
    <row r="69" spans="6:11" x14ac:dyDescent="0.3">
      <c r="I69" t="s">
        <v>13</v>
      </c>
      <c r="K69" s="1" t="s">
        <v>14</v>
      </c>
    </row>
    <row r="70" spans="6:11" x14ac:dyDescent="0.3">
      <c r="I70" t="s">
        <v>15</v>
      </c>
    </row>
  </sheetData>
  <phoneticPr fontId="1" type="noConversion"/>
  <conditionalFormatting sqref="F2:G17 G52 F21:G30 F19:G19 F59:G63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{74DE0A5B-A743-4D88-BF4E-8E32BF8745B8}</x14:id>
        </ext>
      </extLst>
    </cfRule>
  </conditionalFormatting>
  <conditionalFormatting sqref="E52:E57 E2:E17 E21:E30 E19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{5CE4C286-5BCF-483E-A8F8-2E82AA0593F8}</x14:id>
        </ext>
      </extLst>
    </cfRule>
  </conditionalFormatting>
  <conditionalFormatting sqref="F2:F17 F21:F30 F19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{57B9F242-9EDD-42EC-83AE-7AF41BADD649}</x14:id>
        </ext>
      </extLst>
    </cfRule>
  </conditionalFormatting>
  <conditionalFormatting sqref="G2:G17 G52 G21:G30 G19 G59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{20E6EF1D-C70A-4958-A6CD-2B116CB3F248}</x14:id>
        </ext>
      </extLst>
    </cfRule>
  </conditionalFormatting>
  <conditionalFormatting sqref="E46:E47 E31:E36 E38:E41">
    <cfRule type="dataBar" priority="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{CADA789D-D1D7-44EE-BA03-FE2D3215F83D}</x14:id>
        </ext>
      </extLst>
    </cfRule>
  </conditionalFormatting>
  <conditionalFormatting sqref="F31:F36 F38:F41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{E29775E9-7B61-4D9C-9E4F-5C3E2C3589C5}</x14:id>
        </ext>
      </extLst>
    </cfRule>
  </conditionalFormatting>
  <conditionalFormatting sqref="F20:G2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{6C9EB88E-EAFE-4A70-80F2-7ECA2A00BB56}</x14:id>
        </ext>
      </extLst>
    </cfRule>
  </conditionalFormatting>
  <conditionalFormatting sqref="E20">
    <cfRule type="dataBar" priority="3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{4E71D348-9116-462E-9E75-23EE85C21040}</x14:id>
        </ext>
      </extLst>
    </cfRule>
  </conditionalFormatting>
  <conditionalFormatting sqref="F20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{A6F5D98C-EA1C-478E-B139-07D1AA9979F4}</x14:id>
        </ext>
      </extLst>
    </cfRule>
  </conditionalFormatting>
  <conditionalFormatting sqref="G20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{18B72249-8F28-4880-AAA8-9A071C17F506}</x14:id>
        </ext>
      </extLst>
    </cfRule>
  </conditionalFormatting>
  <conditionalFormatting sqref="E20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{0A2052CB-2033-42C8-BF1E-94BC48804963}</x14:id>
        </ext>
      </extLst>
    </cfRule>
  </conditionalFormatting>
  <conditionalFormatting sqref="F20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{9C7D9BBD-7D20-43AD-9C0E-6E448248FB9F}</x14:id>
        </ext>
      </extLst>
    </cfRule>
  </conditionalFormatting>
  <conditionalFormatting sqref="G20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{25D6A250-279E-40CD-9697-319E852934CA}</x14:id>
        </ext>
      </extLst>
    </cfRule>
  </conditionalFormatting>
  <conditionalFormatting sqref="E46:E47 E2:E17 E21:E36 E38:E41 E19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{8751FAB0-0C74-4F0F-8341-C9795E0464AC}</x14:id>
        </ext>
      </extLst>
    </cfRule>
  </conditionalFormatting>
  <conditionalFormatting sqref="F2:F17 F21:F36 F38:F41 F19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{27B76534-AC26-4837-85D5-3E5BDC114A91}</x14:id>
        </ext>
      </extLst>
    </cfRule>
  </conditionalFormatting>
  <conditionalFormatting sqref="F37:G37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{B0E3DB41-A288-403D-AA06-7AF37EE3BDD0}</x14:id>
        </ext>
      </extLst>
    </cfRule>
  </conditionalFormatting>
  <conditionalFormatting sqref="E37">
    <cfRule type="dataBar" priority="2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{9D9E0C2F-99A3-470B-80B3-19D4D75BF9CD}</x14:id>
        </ext>
      </extLst>
    </cfRule>
  </conditionalFormatting>
  <conditionalFormatting sqref="F3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{20AF950D-3035-47A5-B62D-791D7F0F26E1}</x14:id>
        </ext>
      </extLst>
    </cfRule>
  </conditionalFormatting>
  <conditionalFormatting sqref="G37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{031E9E24-3345-49E9-81A1-40C561976D4C}</x14:id>
        </ext>
      </extLst>
    </cfRule>
  </conditionalFormatting>
  <conditionalFormatting sqref="E3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{DEB5EBDE-3F5F-40EA-807A-B3ED895F8106}</x14:id>
        </ext>
      </extLst>
    </cfRule>
  </conditionalFormatting>
  <conditionalFormatting sqref="F3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{60D8403D-92BF-44EC-A806-7F80956C8A26}</x14:id>
        </ext>
      </extLst>
    </cfRule>
  </conditionalFormatting>
  <conditionalFormatting sqref="G37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{7E051F10-63A3-496C-8B5A-E91B10AB4617}</x14:id>
        </ext>
      </extLst>
    </cfRule>
  </conditionalFormatting>
  <conditionalFormatting sqref="F33:F3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{E397DB18-EF00-499F-BCCC-422FE961A532}</x14:id>
        </ext>
      </extLst>
    </cfRule>
  </conditionalFormatting>
  <conditionalFormatting sqref="G33:G38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{D52BC593-CBE6-4CCA-A569-DAFA277DDB42}</x14:id>
        </ext>
      </extLst>
    </cfRule>
  </conditionalFormatting>
  <conditionalFormatting sqref="B2:C16 B18:C18">
    <cfRule type="top10" dxfId="1" priority="18" percent="1" rank="10"/>
  </conditionalFormatting>
  <conditionalFormatting sqref="B2:B16 B18">
    <cfRule type="top10" dxfId="0" priority="17" percent="1" rank="10"/>
  </conditionalFormatting>
  <conditionalFormatting sqref="F18:G18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{43787C2F-0B1A-4D8F-AD4F-A839F52761FB}</x14:id>
        </ext>
      </extLst>
    </cfRule>
  </conditionalFormatting>
  <conditionalFormatting sqref="E18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{B3638C09-3BAD-4D05-896F-C812C7ADCA4C}</x14:id>
        </ext>
      </extLst>
    </cfRule>
  </conditionalFormatting>
  <conditionalFormatting sqref="F1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{83672EC4-CD00-4E85-9E66-312BDC303BD5}</x14:id>
        </ext>
      </extLst>
    </cfRule>
  </conditionalFormatting>
  <conditionalFormatting sqref="G1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{E52DE39B-74E5-4B3B-871C-3CD14E148127}</x14:id>
        </ext>
      </extLst>
    </cfRule>
  </conditionalFormatting>
  <conditionalFormatting sqref="E18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{F9364308-1C51-4163-899C-50FEDCB83912}</x14:id>
        </ext>
      </extLst>
    </cfRule>
  </conditionalFormatting>
  <conditionalFormatting sqref="F1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{62921CC1-8D5D-49EF-A131-C99C6F1EF0E6}</x14:id>
        </ext>
      </extLst>
    </cfRule>
  </conditionalFormatting>
  <conditionalFormatting sqref="G18">
    <cfRule type="dataBar" priority="1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{C6927FA8-BB0E-47EC-AE6F-001D08153D6A}</x14:id>
        </ext>
      </extLst>
    </cfRule>
  </conditionalFormatting>
  <conditionalFormatting sqref="F31:G36 F38:G41 G42:G47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{9A604880-0D6D-4A5B-B2EE-2C84B5D6B091}</x14:id>
        </ext>
      </extLst>
    </cfRule>
  </conditionalFormatting>
  <conditionalFormatting sqref="G31:G36 G38:G47">
    <cfRule type="dataBar" priority="9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{F7CDBF72-E1D5-4D2A-AFFF-837F091E9CFD}</x14:id>
        </ext>
      </extLst>
    </cfRule>
  </conditionalFormatting>
  <conditionalFormatting sqref="G2:G17 G21:G36 G38:G47 G19">
    <cfRule type="dataBar" priority="10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{7D989697-2683-435F-A5AB-F0648C279FBE}</x14:id>
        </ext>
      </extLst>
    </cfRule>
  </conditionalFormatting>
  <conditionalFormatting sqref="E5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{7F511668-FA11-44E9-BFCD-B69C77AD6A63}</x14:id>
        </ext>
      </extLst>
    </cfRule>
  </conditionalFormatting>
  <conditionalFormatting sqref="F5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{B6192B91-E357-471F-8395-B2CFD8DE3DFC}</x14:id>
        </ext>
      </extLst>
    </cfRule>
  </conditionalFormatting>
  <conditionalFormatting sqref="E58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{F0DDBC31-2B74-4B16-86D4-364C8DC2632C}</x14:id>
        </ext>
      </extLst>
    </cfRule>
  </conditionalFormatting>
  <conditionalFormatting sqref="F5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{54CD38DA-FB7E-45DD-864F-4EE7666B0E1D}</x14:id>
        </ext>
      </extLst>
    </cfRule>
  </conditionalFormatting>
  <conditionalFormatting sqref="F5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{306A303C-3C78-4CF5-AD25-DA82B0C002D9}</x14:id>
        </ext>
      </extLst>
    </cfRule>
  </conditionalFormatting>
  <conditionalFormatting sqref="G5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{DC629700-B9A8-42E1-9121-0B11CE313ADA}</x14:id>
        </ext>
      </extLst>
    </cfRule>
  </conditionalFormatting>
  <conditionalFormatting sqref="F58:G5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{4C555147-4AB4-408D-94A4-D476361A9FB4}</x14:id>
        </ext>
      </extLst>
    </cfRule>
  </conditionalFormatting>
  <conditionalFormatting sqref="G5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{C50DC7EA-515B-4B92-9657-22F125F9B91E}</x14:id>
        </ext>
      </extLst>
    </cfRule>
  </conditionalFormatting>
  <conditionalFormatting sqref="G58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{BAE1153C-A3C0-4BD9-8FA2-EB86A4DFF5CA}</x14:id>
        </ext>
      </extLst>
    </cfRule>
  </conditionalFormatting>
  <hyperlinks>
    <hyperlink ref="H9" r:id="rId1"/>
    <hyperlink ref="K65" r:id="rId2"/>
    <hyperlink ref="K69" r:id="rId3"/>
    <hyperlink ref="H4" r:id="rId4"/>
    <hyperlink ref="H5" r:id="rId5"/>
    <hyperlink ref="H10" r:id="rId6"/>
    <hyperlink ref="H11" r:id="rId7"/>
    <hyperlink ref="H2" r:id="rId8"/>
    <hyperlink ref="H12" r:id="rId9"/>
    <hyperlink ref="H14" r:id="rId10"/>
    <hyperlink ref="H15" r:id="rId11"/>
    <hyperlink ref="H8" r:id="rId12"/>
    <hyperlink ref="H3" r:id="rId13"/>
    <hyperlink ref="H7" r:id="rId14"/>
    <hyperlink ref="H13" r:id="rId15"/>
    <hyperlink ref="H16" r:id="rId16"/>
    <hyperlink ref="H24" r:id="rId17"/>
    <hyperlink ref="H28" r:id="rId18"/>
    <hyperlink ref="H26" r:id="rId19"/>
    <hyperlink ref="H29" r:id="rId20"/>
    <hyperlink ref="H25" r:id="rId21"/>
    <hyperlink ref="H30" r:id="rId22"/>
    <hyperlink ref="H27" r:id="rId23"/>
    <hyperlink ref="H33" r:id="rId24"/>
    <hyperlink ref="H34" r:id="rId25"/>
    <hyperlink ref="H36" r:id="rId26"/>
    <hyperlink ref="H38" r:id="rId27"/>
    <hyperlink ref="H37" r:id="rId28"/>
    <hyperlink ref="H35" r:id="rId29"/>
    <hyperlink ref="H18" r:id="rId30"/>
    <hyperlink ref="F47" r:id="rId31"/>
    <hyperlink ref="F48" r:id="rId32"/>
    <hyperlink ref="F52" r:id="rId33"/>
    <hyperlink ref="H58" r:id="rId34"/>
  </hyperlinks>
  <pageMargins left="0.7" right="0.7" top="0.75" bottom="0.75" header="0.3" footer="0.3"/>
  <pageSetup paperSize="9" orientation="portrait" horizontalDpi="0" verticalDpi="0" r:id="rId3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4DE0A5B-A743-4D88-BF4E-8E32BF8745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F2:G17 G52 F21:G30 F19:G19 F59:G63</xm:sqref>
        </x14:conditionalFormatting>
        <x14:conditionalFormatting xmlns:xm="http://schemas.microsoft.com/office/excel/2006/main">
          <x14:cfRule type="dataBar" id="{5CE4C286-5BCF-483E-A8F8-2E82AA0593F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E52:E57 E2:E17 E21:E30 E19</xm:sqref>
        </x14:conditionalFormatting>
        <x14:conditionalFormatting xmlns:xm="http://schemas.microsoft.com/office/excel/2006/main">
          <x14:cfRule type="dataBar" id="{57B9F242-9EDD-42EC-83AE-7AF41BADD6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F2:F17 F21:F30 F19</xm:sqref>
        </x14:conditionalFormatting>
        <x14:conditionalFormatting xmlns:xm="http://schemas.microsoft.com/office/excel/2006/main">
          <x14:cfRule type="dataBar" id="{20E6EF1D-C70A-4958-A6CD-2B116CB3F24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G2:G17 G52 G21:G30 G19 G59</xm:sqref>
        </x14:conditionalFormatting>
        <x14:conditionalFormatting xmlns:xm="http://schemas.microsoft.com/office/excel/2006/main">
          <x14:cfRule type="dataBar" id="{CADA789D-D1D7-44EE-BA03-FE2D3215F83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E46:E47 E31:E36 E38:E41</xm:sqref>
        </x14:conditionalFormatting>
        <x14:conditionalFormatting xmlns:xm="http://schemas.microsoft.com/office/excel/2006/main">
          <x14:cfRule type="dataBar" id="{E29775E9-7B61-4D9C-9E4F-5C3E2C3589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F31:F36 F38:F41</xm:sqref>
        </x14:conditionalFormatting>
        <x14:conditionalFormatting xmlns:xm="http://schemas.microsoft.com/office/excel/2006/main">
          <x14:cfRule type="dataBar" id="{6C9EB88E-EAFE-4A70-80F2-7ECA2A00BB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F20:G20</xm:sqref>
        </x14:conditionalFormatting>
        <x14:conditionalFormatting xmlns:xm="http://schemas.microsoft.com/office/excel/2006/main">
          <x14:cfRule type="dataBar" id="{4E71D348-9116-462E-9E75-23EE85C2104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E20</xm:sqref>
        </x14:conditionalFormatting>
        <x14:conditionalFormatting xmlns:xm="http://schemas.microsoft.com/office/excel/2006/main">
          <x14:cfRule type="dataBar" id="{A6F5D98C-EA1C-478E-B139-07D1AA9979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18B72249-8F28-4880-AAA8-9A071C17F5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0A2052CB-2033-42C8-BF1E-94BC488049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E20</xm:sqref>
        </x14:conditionalFormatting>
        <x14:conditionalFormatting xmlns:xm="http://schemas.microsoft.com/office/excel/2006/main">
          <x14:cfRule type="dataBar" id="{9C7D9BBD-7D20-43AD-9C0E-6E448248FB9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25D6A250-279E-40CD-9697-319E852934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G20</xm:sqref>
        </x14:conditionalFormatting>
        <x14:conditionalFormatting xmlns:xm="http://schemas.microsoft.com/office/excel/2006/main">
          <x14:cfRule type="dataBar" id="{8751FAB0-0C74-4F0F-8341-C9795E0464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E46:E47 E2:E17 E21:E36 E38:E41 E19</xm:sqref>
        </x14:conditionalFormatting>
        <x14:conditionalFormatting xmlns:xm="http://schemas.microsoft.com/office/excel/2006/main">
          <x14:cfRule type="dataBar" id="{27B76534-AC26-4837-85D5-3E5BDC114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F2:F17 F21:F36 F38:F41 F19</xm:sqref>
        </x14:conditionalFormatting>
        <x14:conditionalFormatting xmlns:xm="http://schemas.microsoft.com/office/excel/2006/main">
          <x14:cfRule type="dataBar" id="{B0E3DB41-A288-403D-AA06-7AF37EE3BDD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F37:G37</xm:sqref>
        </x14:conditionalFormatting>
        <x14:conditionalFormatting xmlns:xm="http://schemas.microsoft.com/office/excel/2006/main">
          <x14:cfRule type="dataBar" id="{9D9E0C2F-99A3-470B-80B3-19D4D75BF9C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E37</xm:sqref>
        </x14:conditionalFormatting>
        <x14:conditionalFormatting xmlns:xm="http://schemas.microsoft.com/office/excel/2006/main">
          <x14:cfRule type="dataBar" id="{20AF950D-3035-47A5-B62D-791D7F0F26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</xm:sqref>
        </x14:conditionalFormatting>
        <x14:conditionalFormatting xmlns:xm="http://schemas.microsoft.com/office/excel/2006/main">
          <x14:cfRule type="dataBar" id="{031E9E24-3345-49E9-81A1-40C561976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dataBar" id="{DEB5EBDE-3F5F-40EA-807A-B3ED895F81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E37</xm:sqref>
        </x14:conditionalFormatting>
        <x14:conditionalFormatting xmlns:xm="http://schemas.microsoft.com/office/excel/2006/main">
          <x14:cfRule type="dataBar" id="{60D8403D-92BF-44EC-A806-7F80956C8A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F37</xm:sqref>
        </x14:conditionalFormatting>
        <x14:conditionalFormatting xmlns:xm="http://schemas.microsoft.com/office/excel/2006/main">
          <x14:cfRule type="dataBar" id="{7E051F10-63A3-496C-8B5A-E91B10AB461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dataBar" id="{E397DB18-EF00-499F-BCCC-422FE961A5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F33:F38</xm:sqref>
        </x14:conditionalFormatting>
        <x14:conditionalFormatting xmlns:xm="http://schemas.microsoft.com/office/excel/2006/main">
          <x14:cfRule type="dataBar" id="{D52BC593-CBE6-4CCA-A569-DAFA277DDB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G33:G38</xm:sqref>
        </x14:conditionalFormatting>
        <x14:conditionalFormatting xmlns:xm="http://schemas.microsoft.com/office/excel/2006/main">
          <x14:cfRule type="dataBar" id="{43787C2F-0B1A-4D8F-AD4F-A839F52761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F18:G18</xm:sqref>
        </x14:conditionalFormatting>
        <x14:conditionalFormatting xmlns:xm="http://schemas.microsoft.com/office/excel/2006/main">
          <x14:cfRule type="dataBar" id="{B3638C09-3BAD-4D05-896F-C812C7ADCA4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83672EC4-CD00-4E85-9E66-312BDC303BD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E52DE39B-74E5-4B3B-871C-3CD14E1481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F9364308-1C51-4163-899C-50FEDCB839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E18</xm:sqref>
        </x14:conditionalFormatting>
        <x14:conditionalFormatting xmlns:xm="http://schemas.microsoft.com/office/excel/2006/main">
          <x14:cfRule type="dataBar" id="{62921CC1-8D5D-49EF-A131-C99C6F1EF0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C6927FA8-BB0E-47EC-AE6F-001D08153D6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G18</xm:sqref>
        </x14:conditionalFormatting>
        <x14:conditionalFormatting xmlns:xm="http://schemas.microsoft.com/office/excel/2006/main">
          <x14:cfRule type="dataBar" id="{9A604880-0D6D-4A5B-B2EE-2C84B5D6B0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F31:G36 F38:G41 G42:G47</xm:sqref>
        </x14:conditionalFormatting>
        <x14:conditionalFormatting xmlns:xm="http://schemas.microsoft.com/office/excel/2006/main">
          <x14:cfRule type="dataBar" id="{F7CDBF72-E1D5-4D2A-AFFF-837F091E9CF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G31:G36 G38:G47</xm:sqref>
        </x14:conditionalFormatting>
        <x14:conditionalFormatting xmlns:xm="http://schemas.microsoft.com/office/excel/2006/main">
          <x14:cfRule type="dataBar" id="{7D989697-2683-435F-A5AB-F0648C279FB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G2:G17 G21:G36 G38:G47 G19</xm:sqref>
        </x14:conditionalFormatting>
        <x14:conditionalFormatting xmlns:xm="http://schemas.microsoft.com/office/excel/2006/main">
          <x14:cfRule type="dataBar" id="{7F511668-FA11-44E9-BFCD-B69C77AD6A6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E58</xm:sqref>
        </x14:conditionalFormatting>
        <x14:conditionalFormatting xmlns:xm="http://schemas.microsoft.com/office/excel/2006/main">
          <x14:cfRule type="dataBar" id="{B6192B91-E357-471F-8395-B2CFD8DE3D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F0DDBC31-2B74-4B16-86D4-364C8DC263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E58</xm:sqref>
        </x14:conditionalFormatting>
        <x14:conditionalFormatting xmlns:xm="http://schemas.microsoft.com/office/excel/2006/main">
          <x14:cfRule type="dataBar" id="{54CD38DA-FB7E-45DD-864F-4EE7666B0E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306A303C-3C78-4CF5-AD25-DA82B0C002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DC629700-B9A8-42E1-9121-0B11CE313A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G58</xm:sqref>
        </x14:conditionalFormatting>
        <x14:conditionalFormatting xmlns:xm="http://schemas.microsoft.com/office/excel/2006/main">
          <x14:cfRule type="dataBar" id="{4C555147-4AB4-408D-94A4-D476361A9F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F58:G58</xm:sqref>
        </x14:conditionalFormatting>
        <x14:conditionalFormatting xmlns:xm="http://schemas.microsoft.com/office/excel/2006/main">
          <x14:cfRule type="dataBar" id="{C50DC7EA-515B-4B92-9657-22F125F9B9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G58</xm:sqref>
        </x14:conditionalFormatting>
        <x14:conditionalFormatting xmlns:xm="http://schemas.microsoft.com/office/excel/2006/main">
          <x14:cfRule type="dataBar" id="{BAE1153C-A3C0-4BD9-8FA2-EB86A4DFF5C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anakii</dc:creator>
  <cp:lastModifiedBy>anakii</cp:lastModifiedBy>
  <dcterms:created xsi:type="dcterms:W3CDTF">2017-05-06T09:39:39Z</dcterms:created>
  <dcterms:modified xsi:type="dcterms:W3CDTF">2017-05-14T03:09:17Z</dcterms:modified>
</cp:coreProperties>
</file>